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2510" windowHeight="79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83" i="1"/>
  <c r="E12"/>
  <c r="H40" i="2"/>
  <c r="H33"/>
  <c r="G33"/>
  <c r="G32"/>
  <c r="G31"/>
  <c r="G30"/>
  <c r="G29"/>
  <c r="G28"/>
  <c r="G26"/>
  <c r="G25"/>
  <c r="G24"/>
  <c r="G23"/>
  <c r="G22"/>
  <c r="G21"/>
  <c r="G20"/>
  <c r="G19"/>
  <c r="G18"/>
  <c r="G8"/>
  <c r="G7"/>
  <c r="G6"/>
  <c r="G5"/>
  <c r="H67" i="3"/>
  <c r="G67"/>
  <c r="F67"/>
  <c r="E73"/>
  <c r="F45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8" s="1"/>
  <c r="F69" s="1"/>
  <c r="F70" s="1"/>
  <c r="F71" s="1"/>
  <c r="F72" s="1"/>
  <c r="G72" s="1"/>
  <c r="F44"/>
  <c r="F41" i="2"/>
  <c r="G9"/>
  <c r="G10" s="1"/>
  <c r="G11" s="1"/>
  <c r="G12" s="1"/>
  <c r="G13" s="1"/>
  <c r="G14" s="1"/>
  <c r="G15" s="1"/>
  <c r="G16" s="1"/>
  <c r="G17" s="1"/>
  <c r="G27" l="1"/>
  <c r="E13" i="1"/>
</calcChain>
</file>

<file path=xl/sharedStrings.xml><?xml version="1.0" encoding="utf-8"?>
<sst xmlns="http://schemas.openxmlformats.org/spreadsheetml/2006/main" count="328" uniqueCount="84">
  <si>
    <t>Data</t>
  </si>
  <si>
    <t>Valor R$</t>
  </si>
  <si>
    <t>TOTAL</t>
  </si>
  <si>
    <t>N° Documento</t>
  </si>
  <si>
    <t>Nat. Despesa</t>
  </si>
  <si>
    <t>Valor</t>
  </si>
  <si>
    <t>Endereço: Rua Padre Nicolau Scorachio, O-261</t>
  </si>
  <si>
    <t>Município: Pederneiras</t>
  </si>
  <si>
    <t>Total</t>
  </si>
  <si>
    <t>RECURSO: PRÓPRIO</t>
  </si>
  <si>
    <t>Entidade : Clube da Terceira Idade Renascer</t>
  </si>
  <si>
    <t>Fonte</t>
  </si>
  <si>
    <t>Bailes / Eventos / Contribuição / Viagens</t>
  </si>
  <si>
    <t>ALIMENTAÇÃO</t>
  </si>
  <si>
    <t>RECIBO</t>
  </si>
  <si>
    <t>PRESTAÇÃO DE SERVIÇO</t>
  </si>
  <si>
    <t>TAXA</t>
  </si>
  <si>
    <t>FGTS</t>
  </si>
  <si>
    <t>DARF</t>
  </si>
  <si>
    <t>GPS</t>
  </si>
  <si>
    <t>IMPOSTO</t>
  </si>
  <si>
    <t>TARIFA</t>
  </si>
  <si>
    <t>MÊS DE FEVEREIRO DE 2019.</t>
  </si>
  <si>
    <t>Recurso Próprio ref. Fevereiro de 2019.</t>
  </si>
  <si>
    <t>RECEITAS FEVEREIRO</t>
  </si>
  <si>
    <t>DESPESAS FEVEREIRO</t>
  </si>
  <si>
    <t>N.F. 468</t>
  </si>
  <si>
    <t>N.F 10.933</t>
  </si>
  <si>
    <t>N.F. 25.496</t>
  </si>
  <si>
    <t>N.F. 10.932</t>
  </si>
  <si>
    <t>N.F. 25.558</t>
  </si>
  <si>
    <t>N.F. 269</t>
  </si>
  <si>
    <t>N.F. 19</t>
  </si>
  <si>
    <t>N.F. 3213</t>
  </si>
  <si>
    <t>N.F. 2.263</t>
  </si>
  <si>
    <t>N.F. 406.578</t>
  </si>
  <si>
    <t>N.F. 10.945</t>
  </si>
  <si>
    <t>N.F. 25.638</t>
  </si>
  <si>
    <t>N.F. 3.658</t>
  </si>
  <si>
    <t>N.F. 4679</t>
  </si>
  <si>
    <t>EDIFICAÇÕES E INSTALAÇOES</t>
  </si>
  <si>
    <t>N.F. 410.975</t>
  </si>
  <si>
    <t>N.F. 2.279</t>
  </si>
  <si>
    <t>N.F. 1.197</t>
  </si>
  <si>
    <t>MATERIAL DE CONSUMO</t>
  </si>
  <si>
    <t>N.F. 14.598</t>
  </si>
  <si>
    <t>N.F. 024</t>
  </si>
  <si>
    <t>N.F. 25.724</t>
  </si>
  <si>
    <t>N.F. 6168</t>
  </si>
  <si>
    <t>N.F. 25.725</t>
  </si>
  <si>
    <t>N.F. 852</t>
  </si>
  <si>
    <t>N.F. 4654</t>
  </si>
  <si>
    <t>N.F. 97</t>
  </si>
  <si>
    <t>N.F. 414.870</t>
  </si>
  <si>
    <t>VIVO</t>
  </si>
  <si>
    <t>SABESP</t>
  </si>
  <si>
    <t>N.F. 25.806</t>
  </si>
  <si>
    <t>N.F. 25.808</t>
  </si>
  <si>
    <t>N.F 5936</t>
  </si>
  <si>
    <t>N.F. 1.135</t>
  </si>
  <si>
    <t>N.F. 430</t>
  </si>
  <si>
    <t>N.F 418.739</t>
  </si>
  <si>
    <t>N.F. 5</t>
  </si>
  <si>
    <t>N.F. 13</t>
  </si>
  <si>
    <t>LINETEL BATERIA</t>
  </si>
  <si>
    <t>COMERCIAL FERRAZ</t>
  </si>
  <si>
    <t>BAGARELI</t>
  </si>
  <si>
    <t>LINETEL MENSA</t>
  </si>
  <si>
    <t>CONVITE</t>
  </si>
  <si>
    <t>TELEFONE SEM FIO</t>
  </si>
  <si>
    <t>RENAN SOFWARE</t>
  </si>
  <si>
    <t>CARTÓRIO</t>
  </si>
  <si>
    <t>SAFRA</t>
  </si>
  <si>
    <t>SAWAKI</t>
  </si>
  <si>
    <t>PÃO</t>
  </si>
  <si>
    <t>PAPALÉGUAS</t>
  </si>
  <si>
    <t>S. BENEDITO</t>
  </si>
  <si>
    <t>DOCERIA</t>
  </si>
  <si>
    <t>RECONHECER  FIRMA</t>
  </si>
  <si>
    <t>CAIXA</t>
  </si>
  <si>
    <t>BAILE BILHETRIA</t>
  </si>
  <si>
    <t>LANCHONETE</t>
  </si>
  <si>
    <t>BILHETERIA</t>
  </si>
  <si>
    <t>PRAIA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</si>
</sst>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44" fontId="2" fillId="0" borderId="0" xfId="1" applyFont="1" applyBorder="1"/>
    <xf numFmtId="2" fontId="2" fillId="0" borderId="0" xfId="0" applyNumberFormat="1" applyFont="1" applyBorder="1"/>
    <xf numFmtId="14" fontId="2" fillId="0" borderId="0" xfId="0" applyNumberFormat="1" applyFont="1"/>
    <xf numFmtId="0" fontId="5" fillId="3" borderId="0" xfId="0" applyFont="1" applyFill="1"/>
    <xf numFmtId="0" fontId="3" fillId="3" borderId="0" xfId="0" applyFont="1" applyFill="1"/>
    <xf numFmtId="0" fontId="2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44" fontId="2" fillId="0" borderId="0" xfId="0" applyNumberFormat="1" applyFont="1"/>
    <xf numFmtId="0" fontId="8" fillId="0" borderId="0" xfId="0" applyFont="1"/>
    <xf numFmtId="3" fontId="2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4" fontId="2" fillId="2" borderId="3" xfId="1" applyFont="1" applyFill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0" borderId="2" xfId="0" applyNumberFormat="1" applyFont="1" applyFill="1" applyBorder="1" applyAlignment="1"/>
    <xf numFmtId="0" fontId="9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4" fontId="8" fillId="2" borderId="1" xfId="1" applyFont="1" applyFill="1" applyBorder="1" applyAlignment="1">
      <alignment horizontal="center"/>
    </xf>
    <xf numFmtId="44" fontId="0" fillId="0" borderId="0" xfId="0" applyNumberFormat="1"/>
    <xf numFmtId="44" fontId="2" fillId="0" borderId="0" xfId="1" applyFont="1"/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8" fillId="0" borderId="0" xfId="0" applyNumberFormat="1" applyFont="1"/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44" fontId="2" fillId="4" borderId="0" xfId="0" applyNumberFormat="1" applyFont="1" applyFill="1"/>
    <xf numFmtId="0" fontId="0" fillId="4" borderId="0" xfId="0" applyFill="1"/>
    <xf numFmtId="0" fontId="2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92"/>
  <sheetViews>
    <sheetView tabSelected="1" workbookViewId="0">
      <selection activeCell="E84" sqref="E84"/>
    </sheetView>
  </sheetViews>
  <sheetFormatPr defaultRowHeight="15"/>
  <cols>
    <col min="1" max="1" width="11.28515625" style="1" customWidth="1"/>
    <col min="2" max="3" width="15.7109375" style="1" customWidth="1"/>
    <col min="4" max="4" width="26.7109375" style="1" customWidth="1"/>
    <col min="5" max="5" width="14.85546875" style="1" customWidth="1"/>
    <col min="6" max="7" width="13.28515625" style="1" bestFit="1" customWidth="1"/>
    <col min="8" max="16384" width="9.140625" style="1"/>
  </cols>
  <sheetData>
    <row r="2" spans="1:8" ht="17.25">
      <c r="A2" s="17"/>
      <c r="B2" s="17" t="s">
        <v>9</v>
      </c>
      <c r="C2" s="17"/>
      <c r="D2" s="17"/>
      <c r="E2" s="18"/>
    </row>
    <row r="3" spans="1:8" ht="17.25">
      <c r="A3" s="18"/>
      <c r="B3" s="17" t="s">
        <v>22</v>
      </c>
      <c r="C3" s="18"/>
      <c r="D3" s="18"/>
      <c r="E3" s="18"/>
    </row>
    <row r="5" spans="1:8">
      <c r="B5" s="1" t="s">
        <v>10</v>
      </c>
    </row>
    <row r="6" spans="1:8">
      <c r="B6" s="1" t="s">
        <v>6</v>
      </c>
    </row>
    <row r="7" spans="1:8">
      <c r="B7" s="1" t="s">
        <v>7</v>
      </c>
    </row>
    <row r="8" spans="1:8">
      <c r="B8" s="1" t="s">
        <v>23</v>
      </c>
    </row>
    <row r="10" spans="1:8">
      <c r="C10" s="20" t="s">
        <v>24</v>
      </c>
    </row>
    <row r="11" spans="1:8">
      <c r="C11" s="25" t="s">
        <v>11</v>
      </c>
      <c r="D11" s="26"/>
      <c r="E11" s="2" t="s">
        <v>1</v>
      </c>
    </row>
    <row r="12" spans="1:8">
      <c r="C12" s="37" t="s">
        <v>12</v>
      </c>
      <c r="D12" s="27"/>
      <c r="E12" s="4">
        <f>1300+2800+277+4640+5485+1000+800+1700+3270+1355+2150+800+2760+1515+1365</f>
        <v>31217</v>
      </c>
    </row>
    <row r="13" spans="1:8">
      <c r="C13" s="34" t="s">
        <v>8</v>
      </c>
      <c r="D13" s="35"/>
      <c r="E13" s="5">
        <f>SUM(E12)</f>
        <v>31217</v>
      </c>
    </row>
    <row r="14" spans="1:8" ht="3.75" customHeight="1">
      <c r="C14" s="6"/>
      <c r="D14" s="6"/>
      <c r="E14" s="7"/>
    </row>
    <row r="15" spans="1:8" ht="3.75" customHeight="1">
      <c r="C15" s="6"/>
      <c r="D15" s="6"/>
      <c r="E15" s="7"/>
      <c r="H15" s="1">
        <v>2720</v>
      </c>
    </row>
    <row r="16" spans="1:8" ht="3" customHeight="1">
      <c r="C16" s="6"/>
      <c r="D16" s="6"/>
      <c r="E16" s="7"/>
    </row>
    <row r="17" spans="1:6" ht="3.75" hidden="1" customHeight="1">
      <c r="C17" s="6"/>
      <c r="D17" s="6"/>
      <c r="E17" s="7"/>
    </row>
    <row r="18" spans="1:6" ht="15" customHeight="1">
      <c r="B18" s="21" t="s">
        <v>25</v>
      </c>
      <c r="C18" s="19"/>
      <c r="D18" s="6"/>
      <c r="E18" s="7"/>
    </row>
    <row r="19" spans="1:6" ht="3.75" hidden="1" customHeight="1">
      <c r="C19" s="6"/>
      <c r="D19" s="6"/>
      <c r="E19" s="7"/>
    </row>
    <row r="20" spans="1:6">
      <c r="B20" s="2" t="s">
        <v>0</v>
      </c>
      <c r="C20" s="2" t="s">
        <v>3</v>
      </c>
      <c r="D20" s="2" t="s">
        <v>4</v>
      </c>
      <c r="E20" s="2" t="s">
        <v>5</v>
      </c>
    </row>
    <row r="21" spans="1:6">
      <c r="B21" s="8">
        <v>43497</v>
      </c>
      <c r="C21" s="24" t="s">
        <v>14</v>
      </c>
      <c r="D21" s="3" t="s">
        <v>16</v>
      </c>
      <c r="E21" s="4">
        <v>2.5299999999999998</v>
      </c>
    </row>
    <row r="22" spans="1:6">
      <c r="B22" s="8">
        <v>43497</v>
      </c>
      <c r="C22" s="24" t="s">
        <v>26</v>
      </c>
      <c r="D22" s="3" t="s">
        <v>15</v>
      </c>
      <c r="E22" s="4">
        <v>140</v>
      </c>
    </row>
    <row r="23" spans="1:6">
      <c r="B23" s="8">
        <v>43500</v>
      </c>
      <c r="C23" s="9" t="s">
        <v>27</v>
      </c>
      <c r="D23" s="3" t="s">
        <v>13</v>
      </c>
      <c r="E23" s="4">
        <v>5.99</v>
      </c>
      <c r="F23" s="16"/>
    </row>
    <row r="24" spans="1:6">
      <c r="B24" s="8">
        <v>43501</v>
      </c>
      <c r="C24" s="9" t="s">
        <v>28</v>
      </c>
      <c r="D24" s="3" t="s">
        <v>13</v>
      </c>
      <c r="E24" s="4">
        <v>1188.08</v>
      </c>
    </row>
    <row r="25" spans="1:6">
      <c r="B25" s="8">
        <v>43501</v>
      </c>
      <c r="C25" s="9" t="s">
        <v>29</v>
      </c>
      <c r="D25" s="3" t="s">
        <v>13</v>
      </c>
      <c r="E25" s="4">
        <v>421.2</v>
      </c>
      <c r="F25" s="22"/>
    </row>
    <row r="26" spans="1:6">
      <c r="B26" s="8">
        <v>43501</v>
      </c>
      <c r="C26" s="9" t="s">
        <v>30</v>
      </c>
      <c r="D26" s="3" t="s">
        <v>13</v>
      </c>
      <c r="E26" s="4">
        <v>233.79</v>
      </c>
    </row>
    <row r="27" spans="1:6">
      <c r="B27" s="8">
        <v>43501</v>
      </c>
      <c r="C27" s="9" t="s">
        <v>31</v>
      </c>
      <c r="D27" s="3" t="s">
        <v>13</v>
      </c>
      <c r="E27" s="4">
        <v>786.5</v>
      </c>
    </row>
    <row r="28" spans="1:6">
      <c r="B28" s="8">
        <v>43501</v>
      </c>
      <c r="C28" s="9" t="s">
        <v>14</v>
      </c>
      <c r="D28" s="3" t="s">
        <v>16</v>
      </c>
      <c r="E28" s="4">
        <v>80</v>
      </c>
    </row>
    <row r="29" spans="1:6">
      <c r="B29" s="8">
        <v>43503</v>
      </c>
      <c r="C29" s="9" t="s">
        <v>32</v>
      </c>
      <c r="D29" s="3" t="s">
        <v>15</v>
      </c>
      <c r="E29" s="4">
        <v>157.5</v>
      </c>
      <c r="F29" s="22"/>
    </row>
    <row r="30" spans="1:6">
      <c r="B30" s="8">
        <v>43503</v>
      </c>
      <c r="C30" s="9" t="s">
        <v>14</v>
      </c>
      <c r="D30" s="3" t="s">
        <v>15</v>
      </c>
      <c r="E30" s="4">
        <v>294.44</v>
      </c>
      <c r="F30" s="22"/>
    </row>
    <row r="31" spans="1:6">
      <c r="A31" s="16"/>
      <c r="B31" s="8">
        <v>43503</v>
      </c>
      <c r="C31" s="9" t="s">
        <v>14</v>
      </c>
      <c r="D31" s="3" t="s">
        <v>18</v>
      </c>
      <c r="E31" s="4">
        <v>39.979999999999997</v>
      </c>
    </row>
    <row r="32" spans="1:6">
      <c r="B32" s="8">
        <v>43503</v>
      </c>
      <c r="C32" s="9" t="s">
        <v>14</v>
      </c>
      <c r="D32" s="3" t="s">
        <v>19</v>
      </c>
      <c r="E32" s="4">
        <v>477.48</v>
      </c>
    </row>
    <row r="33" spans="1:6">
      <c r="B33" s="8">
        <v>43503</v>
      </c>
      <c r="C33" s="9" t="s">
        <v>14</v>
      </c>
      <c r="D33" s="3" t="s">
        <v>17</v>
      </c>
      <c r="E33" s="4">
        <v>319.87</v>
      </c>
    </row>
    <row r="34" spans="1:6">
      <c r="B34" s="8">
        <v>43503</v>
      </c>
      <c r="C34" s="9" t="s">
        <v>14</v>
      </c>
      <c r="D34" s="3" t="s">
        <v>15</v>
      </c>
      <c r="E34" s="4">
        <v>1458.58</v>
      </c>
    </row>
    <row r="35" spans="1:6">
      <c r="A35" s="16"/>
      <c r="B35" s="8">
        <v>43503</v>
      </c>
      <c r="C35" s="9" t="s">
        <v>14</v>
      </c>
      <c r="D35" s="3" t="s">
        <v>15</v>
      </c>
      <c r="E35" s="4">
        <v>1023.96</v>
      </c>
    </row>
    <row r="36" spans="1:6">
      <c r="B36" s="8">
        <v>43503</v>
      </c>
      <c r="C36" s="9" t="s">
        <v>33</v>
      </c>
      <c r="D36" s="3" t="s">
        <v>40</v>
      </c>
      <c r="E36" s="4">
        <v>13.42</v>
      </c>
    </row>
    <row r="37" spans="1:6">
      <c r="B37" s="8">
        <v>43503</v>
      </c>
      <c r="C37" s="9" t="s">
        <v>14</v>
      </c>
      <c r="D37" s="3" t="s">
        <v>16</v>
      </c>
      <c r="E37" s="4">
        <v>10.18</v>
      </c>
    </row>
    <row r="38" spans="1:6">
      <c r="B38" s="8">
        <v>43503</v>
      </c>
      <c r="C38" s="9" t="s">
        <v>14</v>
      </c>
      <c r="D38" s="3" t="s">
        <v>16</v>
      </c>
      <c r="E38" s="4">
        <v>10.18</v>
      </c>
    </row>
    <row r="39" spans="1:6">
      <c r="B39" s="8">
        <v>43503</v>
      </c>
      <c r="C39" s="9" t="s">
        <v>34</v>
      </c>
      <c r="D39" s="3" t="s">
        <v>13</v>
      </c>
      <c r="E39" s="4">
        <v>208.75</v>
      </c>
    </row>
    <row r="40" spans="1:6">
      <c r="B40" s="8">
        <v>43504</v>
      </c>
      <c r="C40" s="9" t="s">
        <v>14</v>
      </c>
      <c r="D40" s="3" t="s">
        <v>15</v>
      </c>
      <c r="E40" s="4">
        <v>1196</v>
      </c>
    </row>
    <row r="41" spans="1:6">
      <c r="B41" s="8">
        <v>43504</v>
      </c>
      <c r="C41" s="9" t="s">
        <v>14</v>
      </c>
      <c r="D41" s="3" t="s">
        <v>15</v>
      </c>
      <c r="E41" s="4">
        <v>336</v>
      </c>
    </row>
    <row r="42" spans="1:6">
      <c r="B42" s="8">
        <v>43504</v>
      </c>
      <c r="C42" s="9" t="s">
        <v>14</v>
      </c>
      <c r="D42" s="3" t="s">
        <v>16</v>
      </c>
      <c r="E42" s="4">
        <v>10.18</v>
      </c>
    </row>
    <row r="43" spans="1:6">
      <c r="B43" s="8">
        <v>43504</v>
      </c>
      <c r="C43" s="9" t="s">
        <v>14</v>
      </c>
      <c r="D43" s="3" t="s">
        <v>16</v>
      </c>
      <c r="E43" s="4">
        <v>10.18</v>
      </c>
    </row>
    <row r="44" spans="1:6">
      <c r="B44" s="8">
        <v>43504</v>
      </c>
      <c r="C44" s="9" t="s">
        <v>35</v>
      </c>
      <c r="D44" s="3" t="s">
        <v>13</v>
      </c>
      <c r="E44" s="4">
        <v>168.78</v>
      </c>
    </row>
    <row r="45" spans="1:6">
      <c r="B45" s="8">
        <v>43507</v>
      </c>
      <c r="C45" s="9" t="s">
        <v>36</v>
      </c>
      <c r="D45" s="3" t="s">
        <v>13</v>
      </c>
      <c r="E45" s="4">
        <v>278.14999999999998</v>
      </c>
    </row>
    <row r="46" spans="1:6">
      <c r="B46" s="8">
        <v>43507</v>
      </c>
      <c r="C46" s="9" t="s">
        <v>37</v>
      </c>
      <c r="D46" s="3" t="s">
        <v>13</v>
      </c>
      <c r="E46" s="4">
        <v>935.58</v>
      </c>
    </row>
    <row r="47" spans="1:6">
      <c r="B47" s="8">
        <v>43507</v>
      </c>
      <c r="C47" s="9" t="s">
        <v>14</v>
      </c>
      <c r="D47" s="3" t="s">
        <v>20</v>
      </c>
      <c r="E47" s="4">
        <v>4.24</v>
      </c>
    </row>
    <row r="48" spans="1:6">
      <c r="B48" s="8">
        <v>43507</v>
      </c>
      <c r="C48" s="9" t="s">
        <v>14</v>
      </c>
      <c r="D48" s="3" t="s">
        <v>21</v>
      </c>
      <c r="E48" s="4">
        <v>2.85</v>
      </c>
      <c r="F48" s="22"/>
    </row>
    <row r="49" spans="2:7">
      <c r="B49" s="8">
        <v>43507</v>
      </c>
      <c r="C49" s="9" t="s">
        <v>14</v>
      </c>
      <c r="D49" s="3" t="s">
        <v>21</v>
      </c>
      <c r="E49" s="4">
        <v>2.85</v>
      </c>
      <c r="F49" s="22"/>
    </row>
    <row r="50" spans="2:7">
      <c r="B50" s="8">
        <v>43507</v>
      </c>
      <c r="C50" s="9" t="s">
        <v>14</v>
      </c>
      <c r="D50" s="3" t="s">
        <v>21</v>
      </c>
      <c r="E50" s="30">
        <v>2.85</v>
      </c>
    </row>
    <row r="51" spans="2:7">
      <c r="B51" s="8">
        <v>43507</v>
      </c>
      <c r="C51" s="9" t="s">
        <v>14</v>
      </c>
      <c r="D51" s="3" t="s">
        <v>21</v>
      </c>
      <c r="E51" s="30">
        <v>2.85</v>
      </c>
      <c r="G51" s="22"/>
    </row>
    <row r="52" spans="2:7">
      <c r="B52" s="33">
        <v>43507</v>
      </c>
      <c r="C52" s="32" t="s">
        <v>14</v>
      </c>
      <c r="D52" s="32" t="s">
        <v>21</v>
      </c>
      <c r="E52" s="31">
        <v>2.83</v>
      </c>
    </row>
    <row r="53" spans="2:7">
      <c r="B53" s="8">
        <v>43507</v>
      </c>
      <c r="C53" s="9" t="s">
        <v>14</v>
      </c>
      <c r="D53" s="29" t="s">
        <v>21</v>
      </c>
      <c r="E53" s="4">
        <v>5.66</v>
      </c>
    </row>
    <row r="54" spans="2:7">
      <c r="B54" s="8">
        <v>43507</v>
      </c>
      <c r="C54" s="9" t="s">
        <v>38</v>
      </c>
      <c r="D54" s="3" t="s">
        <v>40</v>
      </c>
      <c r="E54" s="4">
        <v>677.08</v>
      </c>
    </row>
    <row r="55" spans="2:7">
      <c r="B55" s="8">
        <v>43508</v>
      </c>
      <c r="C55" s="9" t="s">
        <v>39</v>
      </c>
      <c r="D55" s="3" t="s">
        <v>15</v>
      </c>
      <c r="E55" s="4">
        <v>136.76</v>
      </c>
    </row>
    <row r="56" spans="2:7">
      <c r="B56" s="8">
        <v>43511</v>
      </c>
      <c r="C56" s="9" t="s">
        <v>41</v>
      </c>
      <c r="D56" s="3" t="s">
        <v>13</v>
      </c>
      <c r="E56" s="4">
        <v>192.12</v>
      </c>
    </row>
    <row r="57" spans="2:7">
      <c r="B57" s="8">
        <v>43514</v>
      </c>
      <c r="C57" s="9" t="s">
        <v>14</v>
      </c>
      <c r="D57" s="3" t="s">
        <v>21</v>
      </c>
      <c r="E57" s="4">
        <v>2.85</v>
      </c>
    </row>
    <row r="58" spans="2:7">
      <c r="B58" s="8">
        <v>43518</v>
      </c>
      <c r="C58" s="9" t="s">
        <v>42</v>
      </c>
      <c r="D58" s="3" t="s">
        <v>13</v>
      </c>
      <c r="E58" s="4">
        <v>95.95</v>
      </c>
    </row>
    <row r="59" spans="2:7">
      <c r="B59" s="8">
        <v>43514</v>
      </c>
      <c r="C59" s="9" t="s">
        <v>43</v>
      </c>
      <c r="D59" s="3" t="s">
        <v>40</v>
      </c>
      <c r="E59" s="4">
        <v>120</v>
      </c>
      <c r="F59" s="22"/>
    </row>
    <row r="60" spans="2:7">
      <c r="B60" s="8">
        <v>43514</v>
      </c>
      <c r="C60" s="9" t="s">
        <v>45</v>
      </c>
      <c r="D60" s="3" t="s">
        <v>44</v>
      </c>
      <c r="E60" s="4">
        <v>229</v>
      </c>
      <c r="F60" s="22"/>
    </row>
    <row r="61" spans="2:7">
      <c r="B61" s="8">
        <v>43514</v>
      </c>
      <c r="C61" s="9" t="s">
        <v>46</v>
      </c>
      <c r="D61" s="3" t="s">
        <v>44</v>
      </c>
      <c r="E61" s="4">
        <v>376.2</v>
      </c>
      <c r="F61" s="22"/>
    </row>
    <row r="62" spans="2:7">
      <c r="B62" s="8">
        <v>43514</v>
      </c>
      <c r="C62" s="9" t="s">
        <v>47</v>
      </c>
      <c r="D62" s="3" t="s">
        <v>44</v>
      </c>
      <c r="E62" s="4">
        <v>159.43</v>
      </c>
      <c r="F62" s="22"/>
    </row>
    <row r="63" spans="2:7">
      <c r="B63" s="8">
        <v>43514</v>
      </c>
      <c r="C63" s="9" t="s">
        <v>48</v>
      </c>
      <c r="D63" s="3" t="s">
        <v>15</v>
      </c>
      <c r="E63" s="4">
        <v>90.46</v>
      </c>
      <c r="F63" s="22"/>
    </row>
    <row r="64" spans="2:7">
      <c r="B64" s="8">
        <v>43514</v>
      </c>
      <c r="C64" s="9" t="s">
        <v>49</v>
      </c>
      <c r="D64" s="3" t="s">
        <v>13</v>
      </c>
      <c r="E64" s="4">
        <v>903.81</v>
      </c>
      <c r="F64" s="22"/>
    </row>
    <row r="65" spans="2:7">
      <c r="B65" s="8">
        <v>43514</v>
      </c>
      <c r="C65" s="9" t="s">
        <v>50</v>
      </c>
      <c r="D65" s="3" t="s">
        <v>44</v>
      </c>
      <c r="E65" s="4">
        <v>22</v>
      </c>
      <c r="F65" s="22"/>
    </row>
    <row r="66" spans="2:7">
      <c r="B66" s="8">
        <v>43514</v>
      </c>
      <c r="C66" s="9" t="s">
        <v>52</v>
      </c>
      <c r="D66" s="3" t="s">
        <v>15</v>
      </c>
      <c r="E66" s="4">
        <v>530</v>
      </c>
      <c r="F66" s="22"/>
    </row>
    <row r="67" spans="2:7">
      <c r="B67" s="8">
        <v>43515</v>
      </c>
      <c r="C67" s="9" t="s">
        <v>14</v>
      </c>
      <c r="D67" s="3" t="s">
        <v>16</v>
      </c>
      <c r="E67" s="4">
        <v>183.07</v>
      </c>
      <c r="F67" s="22"/>
    </row>
    <row r="68" spans="2:7">
      <c r="B68" s="8">
        <v>43516</v>
      </c>
      <c r="C68" s="9" t="s">
        <v>53</v>
      </c>
      <c r="D68" s="3" t="s">
        <v>13</v>
      </c>
      <c r="E68" s="4">
        <v>338.16</v>
      </c>
      <c r="F68" s="22"/>
    </row>
    <row r="69" spans="2:7">
      <c r="B69" s="8">
        <v>43518</v>
      </c>
      <c r="C69" s="9" t="s">
        <v>51</v>
      </c>
      <c r="D69" s="3" t="s">
        <v>44</v>
      </c>
      <c r="E69" s="4">
        <v>218</v>
      </c>
      <c r="F69" s="22"/>
    </row>
    <row r="70" spans="2:7">
      <c r="B70" s="8">
        <v>43521</v>
      </c>
      <c r="C70" s="9" t="s">
        <v>14</v>
      </c>
      <c r="D70" s="3" t="s">
        <v>16</v>
      </c>
      <c r="E70" s="4">
        <v>2.85</v>
      </c>
      <c r="F70" s="22"/>
    </row>
    <row r="71" spans="2:7">
      <c r="B71" s="8">
        <v>43521</v>
      </c>
      <c r="C71" s="9" t="s">
        <v>14</v>
      </c>
      <c r="D71" s="3" t="s">
        <v>16</v>
      </c>
      <c r="E71" s="4">
        <v>2.83</v>
      </c>
      <c r="F71" s="22"/>
    </row>
    <row r="72" spans="2:7">
      <c r="B72" s="8">
        <v>43521</v>
      </c>
      <c r="C72" s="9" t="s">
        <v>14</v>
      </c>
      <c r="D72" s="3" t="s">
        <v>54</v>
      </c>
      <c r="E72" s="4">
        <v>575.05999999999995</v>
      </c>
      <c r="F72" s="22"/>
    </row>
    <row r="73" spans="2:7">
      <c r="B73" s="8">
        <v>43521</v>
      </c>
      <c r="C73" s="9" t="s">
        <v>14</v>
      </c>
      <c r="D73" s="3" t="s">
        <v>55</v>
      </c>
      <c r="E73" s="4">
        <v>284.75</v>
      </c>
      <c r="F73" s="22"/>
    </row>
    <row r="74" spans="2:7">
      <c r="B74" s="8">
        <v>43521</v>
      </c>
      <c r="C74" s="9" t="s">
        <v>56</v>
      </c>
      <c r="D74" s="3" t="s">
        <v>13</v>
      </c>
      <c r="E74" s="4">
        <v>886.94</v>
      </c>
      <c r="F74" s="22"/>
    </row>
    <row r="75" spans="2:7">
      <c r="B75" s="8">
        <v>43521</v>
      </c>
      <c r="C75" s="9" t="s">
        <v>57</v>
      </c>
      <c r="D75" s="3" t="s">
        <v>13</v>
      </c>
      <c r="E75" s="4">
        <v>312.7</v>
      </c>
      <c r="F75" s="22"/>
    </row>
    <row r="76" spans="2:7">
      <c r="B76" s="8">
        <v>43521</v>
      </c>
      <c r="C76" s="9" t="s">
        <v>58</v>
      </c>
      <c r="D76" s="3" t="s">
        <v>44</v>
      </c>
      <c r="E76" s="4">
        <v>449.4</v>
      </c>
      <c r="F76" s="22"/>
    </row>
    <row r="77" spans="2:7">
      <c r="B77" s="8">
        <v>43521</v>
      </c>
      <c r="C77" s="9" t="s">
        <v>59</v>
      </c>
      <c r="D77" s="3" t="s">
        <v>13</v>
      </c>
      <c r="E77" s="4">
        <v>84.2</v>
      </c>
      <c r="F77" s="22"/>
    </row>
    <row r="78" spans="2:7">
      <c r="B78" s="8">
        <v>43521</v>
      </c>
      <c r="C78" s="9" t="s">
        <v>60</v>
      </c>
      <c r="D78" s="3" t="s">
        <v>15</v>
      </c>
      <c r="E78" s="4">
        <v>220</v>
      </c>
      <c r="F78" s="22"/>
    </row>
    <row r="79" spans="2:7">
      <c r="B79" s="8">
        <v>43522</v>
      </c>
      <c r="C79" s="9" t="s">
        <v>62</v>
      </c>
      <c r="D79" s="3" t="s">
        <v>15</v>
      </c>
      <c r="E79" s="4">
        <v>210</v>
      </c>
      <c r="F79" s="22"/>
    </row>
    <row r="80" spans="2:7">
      <c r="B80" s="8">
        <v>43522</v>
      </c>
      <c r="C80" s="9" t="s">
        <v>63</v>
      </c>
      <c r="D80" s="3" t="s">
        <v>13</v>
      </c>
      <c r="E80" s="4">
        <v>352.25</v>
      </c>
      <c r="F80" s="22"/>
      <c r="G80" s="22"/>
    </row>
    <row r="81" spans="1:6" ht="18" customHeight="1">
      <c r="B81" s="8">
        <v>43523</v>
      </c>
      <c r="C81" s="9" t="s">
        <v>14</v>
      </c>
      <c r="D81" s="3" t="s">
        <v>16</v>
      </c>
      <c r="E81" s="4">
        <v>49.68</v>
      </c>
      <c r="F81" s="22"/>
    </row>
    <row r="82" spans="1:6">
      <c r="B82" s="8">
        <v>43523</v>
      </c>
      <c r="C82" s="9" t="s">
        <v>61</v>
      </c>
      <c r="D82" s="3" t="s">
        <v>13</v>
      </c>
      <c r="E82" s="4">
        <v>535.32000000000005</v>
      </c>
      <c r="F82" s="22"/>
    </row>
    <row r="83" spans="1:6">
      <c r="B83" s="34" t="s">
        <v>2</v>
      </c>
      <c r="C83" s="36"/>
      <c r="D83" s="35"/>
      <c r="E83" s="5">
        <f>SUM(E21:E82)</f>
        <v>18072.300000000007</v>
      </c>
    </row>
    <row r="84" spans="1:6">
      <c r="B84" s="10"/>
      <c r="C84" s="10"/>
      <c r="D84" s="10"/>
      <c r="E84" s="11"/>
    </row>
    <row r="85" spans="1:6" ht="12.75" customHeight="1"/>
    <row r="86" spans="1:6" ht="12.75" customHeight="1"/>
    <row r="87" spans="1:6" ht="12.75" customHeight="1">
      <c r="A87" s="12"/>
      <c r="B87" s="12"/>
      <c r="C87" s="13"/>
      <c r="D87" s="13"/>
      <c r="E87" s="14"/>
    </row>
    <row r="88" spans="1:6" ht="12.75" customHeight="1">
      <c r="A88" s="40"/>
      <c r="B88" s="40"/>
      <c r="C88" s="40"/>
      <c r="D88" s="40"/>
      <c r="E88" s="14"/>
    </row>
    <row r="89" spans="1:6">
      <c r="A89" s="28"/>
      <c r="B89" s="28"/>
      <c r="C89" s="28"/>
      <c r="D89" s="28"/>
      <c r="E89" s="15"/>
    </row>
    <row r="90" spans="1:6">
      <c r="A90" s="40"/>
      <c r="B90" s="40"/>
      <c r="C90" s="40"/>
      <c r="D90" s="40"/>
      <c r="E90" s="15"/>
    </row>
    <row r="91" spans="1:6">
      <c r="A91" s="53"/>
      <c r="B91" s="53"/>
      <c r="C91" s="53"/>
      <c r="D91" s="53"/>
      <c r="E91" s="14"/>
    </row>
    <row r="92" spans="1:6">
      <c r="A92" s="13"/>
      <c r="B92" s="13"/>
      <c r="C92" s="13"/>
      <c r="D92" s="13"/>
      <c r="E92" s="13"/>
    </row>
  </sheetData>
  <mergeCells count="1">
    <mergeCell ref="A91:D9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I49"/>
  <sheetViews>
    <sheetView topLeftCell="A19" workbookViewId="0">
      <selection activeCell="E11" sqref="E11"/>
    </sheetView>
  </sheetViews>
  <sheetFormatPr defaultRowHeight="15"/>
  <cols>
    <col min="3" max="3" width="10.7109375" bestFit="1" customWidth="1"/>
    <col min="4" max="4" width="11.5703125" bestFit="1" customWidth="1"/>
    <col min="5" max="5" width="26.85546875" bestFit="1" customWidth="1"/>
    <col min="6" max="6" width="15.42578125" customWidth="1"/>
    <col min="7" max="9" width="13.28515625" bestFit="1" customWidth="1"/>
  </cols>
  <sheetData>
    <row r="4" spans="2:7">
      <c r="B4" s="1"/>
      <c r="C4" s="8">
        <v>43518</v>
      </c>
      <c r="D4" s="9" t="s">
        <v>42</v>
      </c>
      <c r="E4" s="3" t="s">
        <v>13</v>
      </c>
      <c r="F4" s="4">
        <v>95.95</v>
      </c>
      <c r="G4" s="1">
        <v>33379.14</v>
      </c>
    </row>
    <row r="5" spans="2:7">
      <c r="B5" s="1"/>
      <c r="C5" s="8">
        <v>43514</v>
      </c>
      <c r="D5" s="9"/>
      <c r="E5" s="3" t="s">
        <v>80</v>
      </c>
      <c r="F5" s="4">
        <v>2150</v>
      </c>
      <c r="G5" s="22">
        <f>G4+F5</f>
        <v>35529.14</v>
      </c>
    </row>
    <row r="6" spans="2:7">
      <c r="B6" s="1"/>
      <c r="C6" s="8">
        <v>43514</v>
      </c>
      <c r="D6" s="8"/>
      <c r="E6" s="3" t="s">
        <v>81</v>
      </c>
      <c r="F6" s="4">
        <v>800</v>
      </c>
      <c r="G6" s="22">
        <f>G5+F6</f>
        <v>36329.14</v>
      </c>
    </row>
    <row r="7" spans="2:7">
      <c r="B7" s="1"/>
      <c r="C7" s="8">
        <v>43514</v>
      </c>
      <c r="D7" s="9" t="s">
        <v>43</v>
      </c>
      <c r="E7" s="3" t="s">
        <v>64</v>
      </c>
      <c r="F7" s="41">
        <v>120</v>
      </c>
      <c r="G7" s="22">
        <f t="shared" ref="G7:G17" si="0">G6-F7</f>
        <v>36209.14</v>
      </c>
    </row>
    <row r="8" spans="2:7">
      <c r="B8" s="1"/>
      <c r="C8" s="8">
        <v>43514</v>
      </c>
      <c r="D8" s="9" t="s">
        <v>45</v>
      </c>
      <c r="E8" s="3" t="s">
        <v>65</v>
      </c>
      <c r="F8" s="4">
        <v>229</v>
      </c>
      <c r="G8" s="22">
        <f t="shared" si="0"/>
        <v>35980.14</v>
      </c>
    </row>
    <row r="9" spans="2:7">
      <c r="B9" s="1"/>
      <c r="C9" s="8">
        <v>43514</v>
      </c>
      <c r="D9" s="9" t="s">
        <v>46</v>
      </c>
      <c r="E9" s="3" t="s">
        <v>65</v>
      </c>
      <c r="F9" s="4">
        <v>376.2</v>
      </c>
      <c r="G9" s="22">
        <f t="shared" si="0"/>
        <v>35603.94</v>
      </c>
    </row>
    <row r="10" spans="2:7">
      <c r="B10" s="1"/>
      <c r="C10" s="8">
        <v>43514</v>
      </c>
      <c r="D10" s="9" t="s">
        <v>47</v>
      </c>
      <c r="E10" s="3" t="s">
        <v>66</v>
      </c>
      <c r="F10" s="4">
        <v>159.43</v>
      </c>
      <c r="G10" s="22">
        <f t="shared" si="0"/>
        <v>35444.51</v>
      </c>
    </row>
    <row r="11" spans="2:7">
      <c r="B11" s="1"/>
      <c r="C11" s="8">
        <v>43514</v>
      </c>
      <c r="D11" s="9" t="s">
        <v>48</v>
      </c>
      <c r="E11" s="3" t="s">
        <v>67</v>
      </c>
      <c r="F11" s="4">
        <v>90.46</v>
      </c>
      <c r="G11" s="22">
        <f t="shared" si="0"/>
        <v>35354.050000000003</v>
      </c>
    </row>
    <row r="12" spans="2:7">
      <c r="B12" s="1"/>
      <c r="C12" s="8">
        <v>43514</v>
      </c>
      <c r="D12" s="9" t="s">
        <v>49</v>
      </c>
      <c r="E12" s="3" t="s">
        <v>66</v>
      </c>
      <c r="F12" s="4">
        <v>903.81</v>
      </c>
      <c r="G12" s="22">
        <f t="shared" si="0"/>
        <v>34450.240000000005</v>
      </c>
    </row>
    <row r="13" spans="2:7">
      <c r="B13" s="1"/>
      <c r="C13" s="8">
        <v>43514</v>
      </c>
      <c r="D13" s="9" t="s">
        <v>50</v>
      </c>
      <c r="E13" s="3" t="s">
        <v>68</v>
      </c>
      <c r="F13" s="4">
        <v>22</v>
      </c>
      <c r="G13" s="22">
        <f t="shared" si="0"/>
        <v>34428.240000000005</v>
      </c>
    </row>
    <row r="14" spans="2:7">
      <c r="B14" s="1"/>
      <c r="C14" s="8">
        <v>43518</v>
      </c>
      <c r="D14" s="9" t="s">
        <v>51</v>
      </c>
      <c r="E14" s="48" t="s">
        <v>69</v>
      </c>
      <c r="F14" s="4">
        <v>218</v>
      </c>
      <c r="G14" s="22">
        <f t="shared" si="0"/>
        <v>34210.240000000005</v>
      </c>
    </row>
    <row r="15" spans="2:7">
      <c r="B15" s="1"/>
      <c r="C15" s="8">
        <v>43515</v>
      </c>
      <c r="D15" s="9" t="s">
        <v>52</v>
      </c>
      <c r="E15" s="3" t="s">
        <v>70</v>
      </c>
      <c r="F15" s="4">
        <v>530</v>
      </c>
      <c r="G15" s="22">
        <f t="shared" si="0"/>
        <v>33680.240000000005</v>
      </c>
    </row>
    <row r="16" spans="2:7">
      <c r="B16" s="1"/>
      <c r="C16" s="8">
        <v>43515</v>
      </c>
      <c r="D16" s="9" t="s">
        <v>14</v>
      </c>
      <c r="E16" s="3" t="s">
        <v>71</v>
      </c>
      <c r="F16" s="4">
        <v>183.07</v>
      </c>
      <c r="G16" s="22">
        <f t="shared" si="0"/>
        <v>33497.170000000006</v>
      </c>
    </row>
    <row r="17" spans="2:8">
      <c r="B17" s="1"/>
      <c r="C17" s="44">
        <v>43516</v>
      </c>
      <c r="D17" s="45" t="s">
        <v>53</v>
      </c>
      <c r="E17" s="46" t="s">
        <v>72</v>
      </c>
      <c r="F17" s="41">
        <v>338.16</v>
      </c>
      <c r="G17" s="47">
        <f t="shared" si="0"/>
        <v>33159.01</v>
      </c>
    </row>
    <row r="18" spans="2:8">
      <c r="B18" s="1"/>
      <c r="C18" s="8">
        <v>43521</v>
      </c>
      <c r="D18" s="9"/>
      <c r="E18" s="3" t="s">
        <v>82</v>
      </c>
      <c r="F18" s="4">
        <v>2760</v>
      </c>
      <c r="G18" s="22">
        <f>G17+F18</f>
        <v>35919.01</v>
      </c>
    </row>
    <row r="19" spans="2:8">
      <c r="B19" s="1"/>
      <c r="C19" s="8">
        <v>43521</v>
      </c>
      <c r="D19" s="9"/>
      <c r="E19" s="3" t="s">
        <v>81</v>
      </c>
      <c r="F19" s="4">
        <v>1350</v>
      </c>
      <c r="G19" s="22">
        <f>G18+F19</f>
        <v>37269.01</v>
      </c>
    </row>
    <row r="20" spans="2:8">
      <c r="B20" s="1"/>
      <c r="C20" s="49">
        <v>43521</v>
      </c>
      <c r="D20" s="48"/>
      <c r="E20" s="48" t="s">
        <v>83</v>
      </c>
      <c r="F20" s="50">
        <v>1365</v>
      </c>
      <c r="G20" s="51">
        <f>G19+F20</f>
        <v>38634.01</v>
      </c>
      <c r="H20" s="52"/>
    </row>
    <row r="21" spans="2:8">
      <c r="B21" s="1"/>
      <c r="C21" s="44">
        <v>43521</v>
      </c>
      <c r="D21" s="45" t="s">
        <v>14</v>
      </c>
      <c r="E21" s="46" t="s">
        <v>16</v>
      </c>
      <c r="F21" s="41">
        <v>2.85</v>
      </c>
      <c r="G21" s="22">
        <f t="shared" ref="G21:G33" si="1">G20-F21</f>
        <v>38631.160000000003</v>
      </c>
    </row>
    <row r="22" spans="2:8">
      <c r="B22" s="1"/>
      <c r="C22" s="44">
        <v>43521</v>
      </c>
      <c r="D22" s="45" t="s">
        <v>14</v>
      </c>
      <c r="E22" s="46" t="s">
        <v>16</v>
      </c>
      <c r="F22" s="41">
        <v>2.83</v>
      </c>
      <c r="G22" s="22">
        <f t="shared" si="1"/>
        <v>38628.33</v>
      </c>
    </row>
    <row r="23" spans="2:8">
      <c r="B23" s="1"/>
      <c r="C23" s="8">
        <v>43521</v>
      </c>
      <c r="D23" s="9" t="s">
        <v>14</v>
      </c>
      <c r="E23" s="3" t="s">
        <v>54</v>
      </c>
      <c r="F23" s="4">
        <v>575.05999999999995</v>
      </c>
      <c r="G23" s="22">
        <f t="shared" si="1"/>
        <v>38053.270000000004</v>
      </c>
    </row>
    <row r="24" spans="2:8">
      <c r="B24" s="1"/>
      <c r="C24" s="8">
        <v>43521</v>
      </c>
      <c r="D24" s="9" t="s">
        <v>14</v>
      </c>
      <c r="E24" s="3" t="s">
        <v>55</v>
      </c>
      <c r="F24" s="4">
        <v>284.75</v>
      </c>
      <c r="G24" s="22">
        <f t="shared" si="1"/>
        <v>37768.520000000004</v>
      </c>
    </row>
    <row r="25" spans="2:8">
      <c r="B25" s="1"/>
      <c r="C25" s="8">
        <v>43521</v>
      </c>
      <c r="D25" s="9" t="s">
        <v>56</v>
      </c>
      <c r="E25" s="3" t="s">
        <v>66</v>
      </c>
      <c r="F25" s="4">
        <v>886.94</v>
      </c>
      <c r="G25" s="22">
        <f t="shared" si="1"/>
        <v>36881.58</v>
      </c>
    </row>
    <row r="26" spans="2:8">
      <c r="B26" s="1"/>
      <c r="C26" s="8">
        <v>43521</v>
      </c>
      <c r="D26" s="9" t="s">
        <v>57</v>
      </c>
      <c r="E26" s="3" t="s">
        <v>66</v>
      </c>
      <c r="F26" s="4">
        <v>312.7</v>
      </c>
      <c r="G26" s="22">
        <f t="shared" si="1"/>
        <v>36568.880000000005</v>
      </c>
    </row>
    <row r="27" spans="2:8">
      <c r="B27" s="1"/>
      <c r="C27" s="8">
        <v>43521</v>
      </c>
      <c r="D27" s="9" t="s">
        <v>58</v>
      </c>
      <c r="E27" s="3" t="s">
        <v>73</v>
      </c>
      <c r="F27" s="4">
        <v>449.4</v>
      </c>
      <c r="G27" s="22">
        <f t="shared" si="1"/>
        <v>36119.480000000003</v>
      </c>
    </row>
    <row r="28" spans="2:8">
      <c r="B28" s="1"/>
      <c r="C28" s="8">
        <v>43521</v>
      </c>
      <c r="D28" s="9" t="s">
        <v>59</v>
      </c>
      <c r="E28" s="3" t="s">
        <v>74</v>
      </c>
      <c r="F28" s="4">
        <v>84.2</v>
      </c>
      <c r="G28" s="22">
        <f t="shared" si="1"/>
        <v>36035.280000000006</v>
      </c>
    </row>
    <row r="29" spans="2:8">
      <c r="B29" s="1"/>
      <c r="C29" s="8">
        <v>43521</v>
      </c>
      <c r="D29" s="9" t="s">
        <v>60</v>
      </c>
      <c r="E29" s="3" t="s">
        <v>75</v>
      </c>
      <c r="F29" s="4">
        <v>220</v>
      </c>
      <c r="G29" s="22">
        <f t="shared" si="1"/>
        <v>35815.280000000006</v>
      </c>
    </row>
    <row r="30" spans="2:8">
      <c r="B30" s="1"/>
      <c r="C30" s="8">
        <v>43522</v>
      </c>
      <c r="D30" s="9" t="s">
        <v>62</v>
      </c>
      <c r="E30" s="3" t="s">
        <v>76</v>
      </c>
      <c r="F30" s="4">
        <v>210</v>
      </c>
      <c r="G30" s="22">
        <f t="shared" si="1"/>
        <v>35605.280000000006</v>
      </c>
    </row>
    <row r="31" spans="2:8">
      <c r="B31" s="1"/>
      <c r="C31" s="44">
        <v>43522</v>
      </c>
      <c r="D31" s="45" t="s">
        <v>63</v>
      </c>
      <c r="E31" s="46" t="s">
        <v>77</v>
      </c>
      <c r="F31" s="41">
        <v>352.25</v>
      </c>
      <c r="G31" s="22">
        <f t="shared" si="1"/>
        <v>35253.030000000006</v>
      </c>
    </row>
    <row r="32" spans="2:8">
      <c r="B32" s="1"/>
      <c r="C32" s="8">
        <v>43523</v>
      </c>
      <c r="D32" s="9" t="s">
        <v>14</v>
      </c>
      <c r="E32" s="3" t="s">
        <v>78</v>
      </c>
      <c r="F32" s="4">
        <v>49.68</v>
      </c>
      <c r="G32" s="22">
        <f t="shared" si="1"/>
        <v>35203.350000000006</v>
      </c>
    </row>
    <row r="33" spans="2:9">
      <c r="B33" s="1"/>
      <c r="C33" s="8">
        <v>43523</v>
      </c>
      <c r="D33" s="9" t="s">
        <v>61</v>
      </c>
      <c r="E33" s="3" t="s">
        <v>72</v>
      </c>
      <c r="F33" s="4">
        <v>535.32000000000005</v>
      </c>
      <c r="G33" s="22">
        <f t="shared" si="1"/>
        <v>34668.030000000006</v>
      </c>
      <c r="H33" s="22">
        <f>34888.46-G33</f>
        <v>220.42999999999302</v>
      </c>
      <c r="I33" s="42"/>
    </row>
    <row r="34" spans="2:9">
      <c r="B34" s="1"/>
      <c r="C34" s="8"/>
      <c r="D34" s="9"/>
      <c r="E34" s="3" t="s">
        <v>79</v>
      </c>
      <c r="F34" s="4">
        <v>220.43</v>
      </c>
      <c r="G34" s="22"/>
      <c r="H34" s="22"/>
      <c r="I34" s="42"/>
    </row>
    <row r="35" spans="2:9">
      <c r="B35" s="1"/>
      <c r="C35" s="8"/>
      <c r="D35" s="9"/>
      <c r="E35" s="3"/>
      <c r="F35" s="4"/>
      <c r="G35" s="22"/>
      <c r="H35" s="22"/>
      <c r="I35" s="42"/>
    </row>
    <row r="36" spans="2:9">
      <c r="B36" s="1"/>
      <c r="C36" s="8"/>
      <c r="D36" s="9"/>
      <c r="E36" s="3"/>
      <c r="F36" s="41">
        <v>80</v>
      </c>
      <c r="G36" s="22"/>
      <c r="H36" s="22"/>
    </row>
    <row r="37" spans="2:9">
      <c r="B37" s="1"/>
      <c r="C37" s="8"/>
      <c r="D37" s="9"/>
      <c r="E37" s="3"/>
      <c r="F37" s="41">
        <v>15</v>
      </c>
      <c r="G37" s="22"/>
      <c r="H37" s="22"/>
    </row>
    <row r="38" spans="2:9">
      <c r="B38" s="1"/>
      <c r="C38" s="8"/>
      <c r="D38" s="9"/>
      <c r="E38" s="3"/>
      <c r="F38" s="41">
        <v>8</v>
      </c>
      <c r="G38" s="22"/>
      <c r="H38" s="22"/>
    </row>
    <row r="39" spans="2:9">
      <c r="B39" s="1"/>
      <c r="C39" s="8"/>
      <c r="D39" s="9"/>
      <c r="E39" s="3"/>
      <c r="F39" s="41">
        <v>20</v>
      </c>
      <c r="G39" s="22"/>
      <c r="H39" s="22"/>
    </row>
    <row r="40" spans="2:9">
      <c r="B40" s="1"/>
      <c r="C40" s="8"/>
      <c r="D40" s="9"/>
      <c r="E40" s="3"/>
      <c r="F40" s="41">
        <v>20</v>
      </c>
      <c r="G40" s="22"/>
      <c r="H40" s="22">
        <f>SUM(F36:F40)</f>
        <v>143</v>
      </c>
    </row>
    <row r="41" spans="2:9">
      <c r="B41" s="1"/>
      <c r="C41" s="34" t="s">
        <v>2</v>
      </c>
      <c r="D41" s="36"/>
      <c r="E41" s="35"/>
      <c r="F41" s="5">
        <f>SUM(F4:F40)</f>
        <v>16020.49</v>
      </c>
      <c r="G41" s="1"/>
      <c r="H41" s="1"/>
    </row>
    <row r="42" spans="2:9">
      <c r="B42" s="1"/>
      <c r="C42" s="10"/>
      <c r="D42" s="10"/>
      <c r="E42" s="10"/>
      <c r="F42" s="11"/>
      <c r="G42" s="1"/>
      <c r="H42" s="1"/>
    </row>
    <row r="43" spans="2:9">
      <c r="B43" s="1"/>
      <c r="C43" s="1"/>
      <c r="D43" s="1"/>
      <c r="E43" s="1"/>
      <c r="F43" s="1"/>
      <c r="G43" s="1"/>
    </row>
    <row r="44" spans="2:9">
      <c r="B44" s="1"/>
      <c r="C44" s="1"/>
      <c r="D44" s="1"/>
      <c r="E44" s="1"/>
      <c r="F44" s="1"/>
      <c r="G44" s="1"/>
    </row>
    <row r="45" spans="2:9">
      <c r="B45" s="12"/>
      <c r="C45" s="12"/>
      <c r="D45" s="13"/>
      <c r="E45" s="13"/>
      <c r="F45" s="14"/>
      <c r="G45" s="1"/>
    </row>
    <row r="46" spans="2:9">
      <c r="B46" s="39"/>
      <c r="C46" s="39"/>
      <c r="D46" s="39"/>
      <c r="E46" s="39"/>
      <c r="F46" s="14"/>
      <c r="G46" s="1"/>
    </row>
    <row r="47" spans="2:9">
      <c r="B47" s="28"/>
      <c r="C47" s="28"/>
      <c r="D47" s="28"/>
      <c r="E47" s="28"/>
      <c r="F47" s="15"/>
      <c r="G47" s="1"/>
    </row>
    <row r="48" spans="2:9">
      <c r="B48" s="39"/>
      <c r="C48" s="39"/>
      <c r="D48" s="39"/>
      <c r="E48" s="39"/>
      <c r="F48" s="15"/>
      <c r="G48" s="1"/>
    </row>
    <row r="49" spans="2:7">
      <c r="B49" s="53"/>
      <c r="C49" s="53"/>
      <c r="D49" s="53"/>
      <c r="E49" s="53"/>
      <c r="F49" s="14"/>
      <c r="G49" s="1"/>
    </row>
  </sheetData>
  <mergeCells count="1">
    <mergeCell ref="B49:E4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1"/>
  <sheetViews>
    <sheetView topLeftCell="A43" workbookViewId="0">
      <selection activeCell="B68" sqref="B68"/>
    </sheetView>
  </sheetViews>
  <sheetFormatPr defaultRowHeight="15"/>
  <cols>
    <col min="2" max="2" width="20" bestFit="1" customWidth="1"/>
    <col min="3" max="3" width="14" bestFit="1" customWidth="1"/>
    <col min="4" max="4" width="26.85546875" bestFit="1" customWidth="1"/>
    <col min="5" max="7" width="13.28515625" bestFit="1" customWidth="1"/>
    <col min="8" max="8" width="12.140625" bestFit="1" customWidth="1"/>
  </cols>
  <sheetData>
    <row r="1" spans="1:14">
      <c r="A1" s="1"/>
      <c r="B1" s="1"/>
      <c r="C1" s="6"/>
      <c r="D1" s="6"/>
      <c r="E1" s="7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6"/>
      <c r="D2" s="6"/>
      <c r="E2" s="7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21" t="s">
        <v>25</v>
      </c>
      <c r="C3" s="19"/>
      <c r="D3" s="6"/>
      <c r="E3" s="7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6"/>
      <c r="D4" s="6"/>
      <c r="E4" s="7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2" t="s">
        <v>0</v>
      </c>
      <c r="C5" s="2" t="s">
        <v>3</v>
      </c>
      <c r="D5" s="2" t="s">
        <v>4</v>
      </c>
      <c r="E5" s="2" t="s">
        <v>5</v>
      </c>
      <c r="F5" s="1"/>
      <c r="G5" s="1"/>
      <c r="H5" s="1"/>
      <c r="I5" s="1"/>
      <c r="J5" s="1"/>
      <c r="K5" s="1"/>
      <c r="L5" s="1"/>
      <c r="M5" s="1"/>
      <c r="N5" s="1"/>
    </row>
    <row r="6" spans="1:14">
      <c r="A6" s="1"/>
      <c r="B6" s="8">
        <v>43497</v>
      </c>
      <c r="C6" s="24" t="s">
        <v>14</v>
      </c>
      <c r="D6" s="3" t="s">
        <v>16</v>
      </c>
      <c r="E6" s="4">
        <v>2.5299999999999998</v>
      </c>
      <c r="F6" s="1"/>
      <c r="G6" s="1"/>
      <c r="H6" s="1"/>
      <c r="I6" s="1"/>
      <c r="J6" s="1"/>
      <c r="K6" s="1"/>
      <c r="L6" s="1"/>
      <c r="M6" s="1"/>
      <c r="N6" s="1"/>
    </row>
    <row r="7" spans="1:14">
      <c r="A7" s="1"/>
      <c r="B7" s="8">
        <v>43497</v>
      </c>
      <c r="C7" s="24" t="s">
        <v>26</v>
      </c>
      <c r="D7" s="3" t="s">
        <v>15</v>
      </c>
      <c r="E7" s="4">
        <v>140</v>
      </c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8">
        <v>43500</v>
      </c>
      <c r="C8" s="9" t="s">
        <v>27</v>
      </c>
      <c r="D8" s="3" t="s">
        <v>13</v>
      </c>
      <c r="E8" s="4">
        <v>5.99</v>
      </c>
      <c r="F8" s="16"/>
      <c r="G8" s="1"/>
      <c r="H8" s="1"/>
      <c r="I8" s="1"/>
      <c r="J8" s="1"/>
      <c r="K8" s="1"/>
      <c r="L8" s="1"/>
      <c r="M8" s="1"/>
      <c r="N8" s="1"/>
    </row>
    <row r="9" spans="1:14">
      <c r="A9" s="1"/>
      <c r="B9" s="8">
        <v>43501</v>
      </c>
      <c r="C9" s="9" t="s">
        <v>28</v>
      </c>
      <c r="D9" s="3" t="s">
        <v>13</v>
      </c>
      <c r="E9" s="4">
        <v>1188.08</v>
      </c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8">
        <v>43501</v>
      </c>
      <c r="C10" s="9" t="s">
        <v>29</v>
      </c>
      <c r="D10" s="3" t="s">
        <v>13</v>
      </c>
      <c r="E10" s="4">
        <v>421.2</v>
      </c>
      <c r="F10" s="22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8">
        <v>43501</v>
      </c>
      <c r="C11" s="9" t="s">
        <v>30</v>
      </c>
      <c r="D11" s="3" t="s">
        <v>13</v>
      </c>
      <c r="E11" s="4">
        <v>233.79</v>
      </c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8">
        <v>43501</v>
      </c>
      <c r="C12" s="9" t="s">
        <v>31</v>
      </c>
      <c r="D12" s="3" t="s">
        <v>13</v>
      </c>
      <c r="E12" s="4">
        <v>786.5</v>
      </c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8">
        <v>43501</v>
      </c>
      <c r="C13" s="9" t="s">
        <v>14</v>
      </c>
      <c r="D13" s="3" t="s">
        <v>16</v>
      </c>
      <c r="E13" s="4">
        <v>80</v>
      </c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8">
        <v>43503</v>
      </c>
      <c r="C14" s="9" t="s">
        <v>32</v>
      </c>
      <c r="D14" s="3" t="s">
        <v>15</v>
      </c>
      <c r="E14" s="4">
        <v>157.5</v>
      </c>
      <c r="F14" s="22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8">
        <v>43503</v>
      </c>
      <c r="C15" s="9" t="s">
        <v>14</v>
      </c>
      <c r="D15" s="3" t="s">
        <v>15</v>
      </c>
      <c r="E15" s="4">
        <v>294.44</v>
      </c>
      <c r="F15" s="22"/>
      <c r="G15" s="1"/>
      <c r="H15" s="1"/>
      <c r="I15" s="1"/>
      <c r="J15" s="1"/>
      <c r="K15" s="1"/>
      <c r="L15" s="1"/>
      <c r="M15" s="1"/>
      <c r="N15" s="1"/>
    </row>
    <row r="16" spans="1:14">
      <c r="A16" s="16"/>
      <c r="B16" s="8">
        <v>43503</v>
      </c>
      <c r="C16" s="9" t="s">
        <v>14</v>
      </c>
      <c r="D16" s="3" t="s">
        <v>18</v>
      </c>
      <c r="E16" s="4">
        <v>39.979999999999997</v>
      </c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8">
        <v>43503</v>
      </c>
      <c r="C17" s="9" t="s">
        <v>14</v>
      </c>
      <c r="D17" s="3" t="s">
        <v>19</v>
      </c>
      <c r="E17" s="4">
        <v>477.48</v>
      </c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8">
        <v>43503</v>
      </c>
      <c r="C18" s="9" t="s">
        <v>14</v>
      </c>
      <c r="D18" s="3" t="s">
        <v>17</v>
      </c>
      <c r="E18" s="4">
        <v>319.87</v>
      </c>
      <c r="F18" s="23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8">
        <v>43503</v>
      </c>
      <c r="C19" s="9" t="s">
        <v>14</v>
      </c>
      <c r="D19" s="3" t="s">
        <v>15</v>
      </c>
      <c r="E19" s="4">
        <v>1458.58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6"/>
      <c r="B20" s="8">
        <v>43503</v>
      </c>
      <c r="C20" s="9" t="s">
        <v>14</v>
      </c>
      <c r="D20" s="3" t="s">
        <v>15</v>
      </c>
      <c r="E20" s="4">
        <v>1023.96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8">
        <v>43503</v>
      </c>
      <c r="C21" s="9" t="s">
        <v>33</v>
      </c>
      <c r="D21" s="38" t="s">
        <v>40</v>
      </c>
      <c r="E21" s="4">
        <v>13.42</v>
      </c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8">
        <v>43503</v>
      </c>
      <c r="C22" s="9" t="s">
        <v>14</v>
      </c>
      <c r="D22" s="3" t="s">
        <v>16</v>
      </c>
      <c r="E22" s="4">
        <v>10.18</v>
      </c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8">
        <v>43503</v>
      </c>
      <c r="C23" s="9" t="s">
        <v>14</v>
      </c>
      <c r="D23" s="3" t="s">
        <v>16</v>
      </c>
      <c r="E23" s="4">
        <v>10.18</v>
      </c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8">
        <v>43503</v>
      </c>
      <c r="C24" s="9" t="s">
        <v>34</v>
      </c>
      <c r="D24" s="3" t="s">
        <v>13</v>
      </c>
      <c r="E24" s="4">
        <v>208.75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8">
        <v>43504</v>
      </c>
      <c r="C25" s="9" t="s">
        <v>14</v>
      </c>
      <c r="D25" s="3" t="s">
        <v>15</v>
      </c>
      <c r="E25" s="4">
        <v>1196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8">
        <v>43504</v>
      </c>
      <c r="C26" s="9" t="s">
        <v>14</v>
      </c>
      <c r="D26" s="3" t="s">
        <v>15</v>
      </c>
      <c r="E26" s="4">
        <v>336</v>
      </c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8">
        <v>43504</v>
      </c>
      <c r="C27" s="9" t="s">
        <v>14</v>
      </c>
      <c r="D27" s="3" t="s">
        <v>16</v>
      </c>
      <c r="E27" s="4">
        <v>10.18</v>
      </c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8">
        <v>43504</v>
      </c>
      <c r="C28" s="9" t="s">
        <v>14</v>
      </c>
      <c r="D28" s="3" t="s">
        <v>16</v>
      </c>
      <c r="E28" s="4">
        <v>10.18</v>
      </c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8">
        <v>43504</v>
      </c>
      <c r="C29" s="9" t="s">
        <v>35</v>
      </c>
      <c r="D29" s="3" t="s">
        <v>13</v>
      </c>
      <c r="E29" s="4">
        <v>168.78</v>
      </c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8">
        <v>43507</v>
      </c>
      <c r="C30" s="9" t="s">
        <v>36</v>
      </c>
      <c r="D30" s="3" t="s">
        <v>13</v>
      </c>
      <c r="E30" s="4">
        <v>278.14999999999998</v>
      </c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8">
        <v>43507</v>
      </c>
      <c r="C31" s="9" t="s">
        <v>37</v>
      </c>
      <c r="D31" s="3" t="s">
        <v>13</v>
      </c>
      <c r="E31" s="4">
        <v>935.58</v>
      </c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8">
        <v>43507</v>
      </c>
      <c r="C32" s="9" t="s">
        <v>14</v>
      </c>
      <c r="D32" s="3" t="s">
        <v>20</v>
      </c>
      <c r="E32" s="4">
        <v>4.24</v>
      </c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8">
        <v>43507</v>
      </c>
      <c r="C33" s="9" t="s">
        <v>14</v>
      </c>
      <c r="D33" s="3" t="s">
        <v>21</v>
      </c>
      <c r="E33" s="4">
        <v>2.85</v>
      </c>
      <c r="F33" s="22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8">
        <v>43507</v>
      </c>
      <c r="C34" s="9" t="s">
        <v>14</v>
      </c>
      <c r="D34" s="3" t="s">
        <v>21</v>
      </c>
      <c r="E34" s="4">
        <v>2.85</v>
      </c>
      <c r="F34" s="22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8">
        <v>43507</v>
      </c>
      <c r="C35" s="9" t="s">
        <v>14</v>
      </c>
      <c r="D35" s="3" t="s">
        <v>21</v>
      </c>
      <c r="E35" s="30">
        <v>2.85</v>
      </c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8">
        <v>43507</v>
      </c>
      <c r="C36" s="9" t="s">
        <v>14</v>
      </c>
      <c r="D36" s="3" t="s">
        <v>21</v>
      </c>
      <c r="E36" s="30">
        <v>2.85</v>
      </c>
      <c r="F36" s="1"/>
      <c r="G36" s="22"/>
      <c r="H36" s="1"/>
      <c r="I36" s="1"/>
      <c r="J36" s="1"/>
      <c r="K36" s="1"/>
      <c r="L36" s="1"/>
      <c r="M36" s="1"/>
      <c r="N36" s="1"/>
    </row>
    <row r="37" spans="1:14">
      <c r="A37" s="1"/>
      <c r="B37" s="33">
        <v>43507</v>
      </c>
      <c r="C37" s="32" t="s">
        <v>14</v>
      </c>
      <c r="D37" s="32" t="s">
        <v>21</v>
      </c>
      <c r="E37" s="31">
        <v>2.83</v>
      </c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8">
        <v>43507</v>
      </c>
      <c r="C38" s="9" t="s">
        <v>14</v>
      </c>
      <c r="D38" s="29" t="s">
        <v>21</v>
      </c>
      <c r="E38" s="4">
        <v>5.66</v>
      </c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8">
        <v>43507</v>
      </c>
      <c r="C39" s="9" t="s">
        <v>38</v>
      </c>
      <c r="D39" s="38" t="s">
        <v>40</v>
      </c>
      <c r="E39" s="4">
        <v>677.08</v>
      </c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8">
        <v>43508</v>
      </c>
      <c r="C40" s="9" t="s">
        <v>39</v>
      </c>
      <c r="D40" s="3" t="s">
        <v>15</v>
      </c>
      <c r="E40" s="4">
        <v>136.76</v>
      </c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8">
        <v>43511</v>
      </c>
      <c r="C41" s="9" t="s">
        <v>41</v>
      </c>
      <c r="D41" s="3" t="s">
        <v>13</v>
      </c>
      <c r="E41" s="4">
        <v>192.12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8">
        <v>43514</v>
      </c>
      <c r="C42" s="9" t="s">
        <v>14</v>
      </c>
      <c r="D42" s="3" t="s">
        <v>21</v>
      </c>
      <c r="E42" s="4">
        <v>2.85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8">
        <v>43518</v>
      </c>
      <c r="C43" s="9" t="s">
        <v>42</v>
      </c>
      <c r="D43" s="3" t="s">
        <v>13</v>
      </c>
      <c r="E43" s="4">
        <v>95.95</v>
      </c>
      <c r="F43" s="43">
        <v>33379.14</v>
      </c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8">
        <v>43514</v>
      </c>
      <c r="C44" s="9" t="s">
        <v>43</v>
      </c>
      <c r="D44" s="3" t="s">
        <v>40</v>
      </c>
      <c r="E44" s="41">
        <v>120</v>
      </c>
      <c r="F44" s="22">
        <f>F43+2150+800-E44</f>
        <v>36209.14</v>
      </c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8">
        <v>43514</v>
      </c>
      <c r="C45" s="9" t="s">
        <v>45</v>
      </c>
      <c r="D45" s="3" t="s">
        <v>44</v>
      </c>
      <c r="E45" s="4">
        <v>229</v>
      </c>
      <c r="F45" s="22">
        <f t="shared" ref="F45:F67" si="0">F44-E45</f>
        <v>35980.14</v>
      </c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8">
        <v>43514</v>
      </c>
      <c r="C46" s="9" t="s">
        <v>46</v>
      </c>
      <c r="D46" s="3" t="s">
        <v>44</v>
      </c>
      <c r="E46" s="4">
        <v>376.2</v>
      </c>
      <c r="F46" s="22">
        <f t="shared" si="0"/>
        <v>35603.94</v>
      </c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8">
        <v>43514</v>
      </c>
      <c r="C47" s="9" t="s">
        <v>47</v>
      </c>
      <c r="D47" s="3" t="s">
        <v>44</v>
      </c>
      <c r="E47" s="4">
        <v>159.43</v>
      </c>
      <c r="F47" s="22">
        <f t="shared" si="0"/>
        <v>35444.51</v>
      </c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8">
        <v>43514</v>
      </c>
      <c r="C48" s="9" t="s">
        <v>48</v>
      </c>
      <c r="D48" s="3" t="s">
        <v>15</v>
      </c>
      <c r="E48" s="4">
        <v>90.46</v>
      </c>
      <c r="F48" s="22">
        <f t="shared" si="0"/>
        <v>35354.050000000003</v>
      </c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8">
        <v>43514</v>
      </c>
      <c r="C49" s="9" t="s">
        <v>49</v>
      </c>
      <c r="D49" s="3" t="s">
        <v>13</v>
      </c>
      <c r="E49" s="4">
        <v>903.81</v>
      </c>
      <c r="F49" s="22">
        <f t="shared" si="0"/>
        <v>34450.240000000005</v>
      </c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8">
        <v>43514</v>
      </c>
      <c r="C50" s="9" t="s">
        <v>50</v>
      </c>
      <c r="D50" s="3" t="s">
        <v>44</v>
      </c>
      <c r="E50" s="4">
        <v>22</v>
      </c>
      <c r="F50" s="22">
        <f t="shared" si="0"/>
        <v>34428.240000000005</v>
      </c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8">
        <v>43514</v>
      </c>
      <c r="C51" s="9" t="s">
        <v>51</v>
      </c>
      <c r="D51" s="3" t="s">
        <v>44</v>
      </c>
      <c r="E51" s="4">
        <v>218</v>
      </c>
      <c r="F51" s="22">
        <f t="shared" si="0"/>
        <v>34210.240000000005</v>
      </c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8">
        <v>43514</v>
      </c>
      <c r="C52" s="9" t="s">
        <v>52</v>
      </c>
      <c r="D52" s="3" t="s">
        <v>15</v>
      </c>
      <c r="E52" s="4">
        <v>530</v>
      </c>
      <c r="F52" s="22">
        <f t="shared" si="0"/>
        <v>33680.240000000005</v>
      </c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8">
        <v>43515</v>
      </c>
      <c r="C53" s="9" t="s">
        <v>14</v>
      </c>
      <c r="D53" s="3" t="s">
        <v>16</v>
      </c>
      <c r="E53" s="4">
        <v>183.07</v>
      </c>
      <c r="F53" s="22">
        <f t="shared" si="0"/>
        <v>33497.170000000006</v>
      </c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8">
        <v>43516</v>
      </c>
      <c r="C54" s="9" t="s">
        <v>53</v>
      </c>
      <c r="D54" s="3" t="s">
        <v>13</v>
      </c>
      <c r="E54" s="4">
        <v>338.16</v>
      </c>
      <c r="F54" s="22">
        <f t="shared" si="0"/>
        <v>33159.01</v>
      </c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8">
        <v>43521</v>
      </c>
      <c r="C55" s="9" t="s">
        <v>14</v>
      </c>
      <c r="D55" s="3" t="s">
        <v>16</v>
      </c>
      <c r="E55" s="4">
        <v>2.85</v>
      </c>
      <c r="F55" s="22">
        <f t="shared" si="0"/>
        <v>33156.160000000003</v>
      </c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8">
        <v>43521</v>
      </c>
      <c r="C56" s="9" t="s">
        <v>14</v>
      </c>
      <c r="D56" s="3" t="s">
        <v>16</v>
      </c>
      <c r="E56" s="4">
        <v>2.83</v>
      </c>
      <c r="F56" s="22">
        <f t="shared" si="0"/>
        <v>33153.33</v>
      </c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8">
        <v>43521</v>
      </c>
      <c r="C57" s="9" t="s">
        <v>14</v>
      </c>
      <c r="D57" s="3" t="s">
        <v>54</v>
      </c>
      <c r="E57" s="4">
        <v>575.05999999999995</v>
      </c>
      <c r="F57" s="22">
        <f t="shared" si="0"/>
        <v>32578.27</v>
      </c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8">
        <v>43521</v>
      </c>
      <c r="C58" s="9" t="s">
        <v>14</v>
      </c>
      <c r="D58" s="3" t="s">
        <v>55</v>
      </c>
      <c r="E58" s="4">
        <v>284.75</v>
      </c>
      <c r="F58" s="22">
        <f t="shared" si="0"/>
        <v>32293.52</v>
      </c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8">
        <v>43521</v>
      </c>
      <c r="C59" s="9" t="s">
        <v>56</v>
      </c>
      <c r="D59" s="3" t="s">
        <v>13</v>
      </c>
      <c r="E59" s="4">
        <v>886.94</v>
      </c>
      <c r="F59" s="22">
        <f t="shared" si="0"/>
        <v>31406.58</v>
      </c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8">
        <v>43521</v>
      </c>
      <c r="C60" s="9" t="s">
        <v>57</v>
      </c>
      <c r="D60" s="3" t="s">
        <v>13</v>
      </c>
      <c r="E60" s="4">
        <v>312.7</v>
      </c>
      <c r="F60" s="22">
        <f t="shared" si="0"/>
        <v>31093.88</v>
      </c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8">
        <v>43521</v>
      </c>
      <c r="C61" s="9" t="s">
        <v>58</v>
      </c>
      <c r="D61" s="3" t="s">
        <v>44</v>
      </c>
      <c r="E61" s="4">
        <v>449.4</v>
      </c>
      <c r="F61" s="22">
        <f t="shared" si="0"/>
        <v>30644.48</v>
      </c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8">
        <v>43521</v>
      </c>
      <c r="C62" s="9" t="s">
        <v>59</v>
      </c>
      <c r="D62" s="3" t="s">
        <v>13</v>
      </c>
      <c r="E62" s="4">
        <v>84.2</v>
      </c>
      <c r="F62" s="22">
        <f t="shared" si="0"/>
        <v>30560.28</v>
      </c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8">
        <v>43521</v>
      </c>
      <c r="C63" s="9" t="s">
        <v>60</v>
      </c>
      <c r="D63" s="3" t="s">
        <v>15</v>
      </c>
      <c r="E63" s="4">
        <v>220</v>
      </c>
      <c r="F63" s="22">
        <f t="shared" si="0"/>
        <v>30340.28</v>
      </c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8">
        <v>43523</v>
      </c>
      <c r="C64" s="9" t="s">
        <v>14</v>
      </c>
      <c r="D64" s="3" t="s">
        <v>16</v>
      </c>
      <c r="E64" s="4">
        <v>49.68</v>
      </c>
      <c r="F64" s="22">
        <f t="shared" si="0"/>
        <v>30290.6</v>
      </c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8">
        <v>43523</v>
      </c>
      <c r="C65" s="9" t="s">
        <v>61</v>
      </c>
      <c r="D65" s="3" t="s">
        <v>13</v>
      </c>
      <c r="E65" s="4">
        <v>535.32000000000005</v>
      </c>
      <c r="F65" s="22">
        <f t="shared" si="0"/>
        <v>29755.279999999999</v>
      </c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8">
        <v>43522</v>
      </c>
      <c r="C66" s="9" t="s">
        <v>62</v>
      </c>
      <c r="D66" s="3" t="s">
        <v>15</v>
      </c>
      <c r="E66" s="4">
        <v>210</v>
      </c>
      <c r="F66" s="22">
        <f t="shared" si="0"/>
        <v>29545.279999999999</v>
      </c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8">
        <v>43522</v>
      </c>
      <c r="C67" s="9" t="s">
        <v>63</v>
      </c>
      <c r="D67" s="3" t="s">
        <v>13</v>
      </c>
      <c r="E67" s="4">
        <v>352.25</v>
      </c>
      <c r="F67" s="22">
        <f t="shared" si="0"/>
        <v>29193.03</v>
      </c>
      <c r="G67" s="22">
        <f>F67+2760+1350+1365</f>
        <v>34668.03</v>
      </c>
      <c r="H67" s="22">
        <f>34888.46-G67</f>
        <v>220.43000000000029</v>
      </c>
      <c r="I67" s="1"/>
      <c r="J67" s="1"/>
      <c r="K67" s="1"/>
      <c r="L67" s="1"/>
      <c r="M67" s="1"/>
      <c r="N67" s="1"/>
    </row>
    <row r="68" spans="1:14">
      <c r="A68" s="1"/>
      <c r="B68" s="8"/>
      <c r="C68" s="9"/>
      <c r="D68" s="3"/>
      <c r="E68" s="4">
        <v>80</v>
      </c>
      <c r="F68" s="22">
        <f>G67-E68</f>
        <v>34588.03</v>
      </c>
      <c r="G68" s="22"/>
      <c r="H68" s="1"/>
      <c r="I68" s="1"/>
      <c r="J68" s="1"/>
      <c r="K68" s="1"/>
      <c r="L68" s="1"/>
      <c r="M68" s="1"/>
      <c r="N68" s="1"/>
    </row>
    <row r="69" spans="1:14">
      <c r="A69" s="1"/>
      <c r="B69" s="8"/>
      <c r="C69" s="9"/>
      <c r="D69" s="3"/>
      <c r="E69" s="4">
        <v>15</v>
      </c>
      <c r="F69" s="22">
        <f>F68-E69</f>
        <v>34573.03</v>
      </c>
      <c r="G69" s="22"/>
      <c r="H69" s="1"/>
      <c r="I69" s="1"/>
      <c r="J69" s="1"/>
      <c r="K69" s="1"/>
      <c r="L69" s="1"/>
      <c r="M69" s="1"/>
      <c r="N69" s="1"/>
    </row>
    <row r="70" spans="1:14">
      <c r="A70" s="1"/>
      <c r="B70" s="8"/>
      <c r="C70" s="9"/>
      <c r="D70" s="3"/>
      <c r="E70" s="4">
        <v>8</v>
      </c>
      <c r="F70" s="22">
        <f>F69-E70</f>
        <v>34565.03</v>
      </c>
      <c r="G70" s="22"/>
      <c r="H70" s="1"/>
      <c r="I70" s="1"/>
      <c r="J70" s="1"/>
      <c r="K70" s="1"/>
      <c r="L70" s="1"/>
      <c r="M70" s="1"/>
      <c r="N70" s="1"/>
    </row>
    <row r="71" spans="1:14">
      <c r="A71" s="1"/>
      <c r="B71" s="8"/>
      <c r="C71" s="9"/>
      <c r="D71" s="3"/>
      <c r="E71" s="4">
        <v>20</v>
      </c>
      <c r="F71" s="22">
        <f>F70-E71</f>
        <v>34545.03</v>
      </c>
      <c r="G71" s="22"/>
      <c r="H71" s="1"/>
      <c r="I71" s="1"/>
      <c r="J71" s="1"/>
      <c r="K71" s="1"/>
      <c r="L71" s="1"/>
      <c r="M71" s="1"/>
      <c r="N71" s="1"/>
    </row>
    <row r="72" spans="1:14">
      <c r="A72" s="1"/>
      <c r="B72" s="8"/>
      <c r="C72" s="9"/>
      <c r="D72" s="3"/>
      <c r="E72" s="4">
        <v>20</v>
      </c>
      <c r="F72" s="22">
        <f>F71-E72</f>
        <v>34525.03</v>
      </c>
      <c r="G72" s="22">
        <f>F72-34888.46</f>
        <v>-363.43000000000029</v>
      </c>
      <c r="H72" s="1"/>
      <c r="I72" s="1"/>
      <c r="J72" s="1"/>
      <c r="K72" s="1"/>
      <c r="L72" s="1"/>
      <c r="M72" s="1"/>
      <c r="N72" s="1"/>
    </row>
    <row r="73" spans="1:14">
      <c r="A73" s="1"/>
      <c r="B73" s="34" t="s">
        <v>2</v>
      </c>
      <c r="C73" s="36"/>
      <c r="D73" s="35"/>
      <c r="E73" s="5">
        <f>SUM(E6:E72)</f>
        <v>18215.300000000007</v>
      </c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0"/>
      <c r="C74" s="10"/>
      <c r="D74" s="10"/>
      <c r="E74" s="1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2"/>
      <c r="B77" s="12"/>
      <c r="C77" s="13"/>
      <c r="D77" s="13"/>
      <c r="E77" s="14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39"/>
      <c r="B78" s="39"/>
      <c r="C78" s="39"/>
      <c r="D78" s="39"/>
      <c r="E78" s="14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28"/>
      <c r="B79" s="28"/>
      <c r="C79" s="28"/>
      <c r="D79" s="28"/>
      <c r="E79" s="15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39"/>
      <c r="B80" s="39"/>
      <c r="C80" s="39"/>
      <c r="D80" s="39"/>
      <c r="E80" s="15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53"/>
      <c r="B81" s="53"/>
      <c r="C81" s="53"/>
      <c r="D81" s="53"/>
      <c r="E81" s="14"/>
      <c r="F81" s="1"/>
      <c r="G81" s="1"/>
      <c r="H81" s="1"/>
      <c r="I81" s="1"/>
      <c r="J81" s="1"/>
      <c r="K81" s="1"/>
      <c r="L81" s="1"/>
      <c r="M81" s="1"/>
      <c r="N81" s="1"/>
    </row>
  </sheetData>
  <mergeCells count="1">
    <mergeCell ref="A81:D8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Paula</cp:lastModifiedBy>
  <cp:lastPrinted>2018-04-10T17:48:08Z</cp:lastPrinted>
  <dcterms:created xsi:type="dcterms:W3CDTF">2013-07-01T18:14:37Z</dcterms:created>
  <dcterms:modified xsi:type="dcterms:W3CDTF">2019-03-04T14:14:02Z</dcterms:modified>
</cp:coreProperties>
</file>